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0815" windowHeight="8070" tabRatio="814" activeTab="3"/>
  </bookViews>
  <sheets>
    <sheet name="показатели факт2010 ВС" sheetId="1" r:id="rId1"/>
    <sheet name="расходы факт2010 ВС" sheetId="2" r:id="rId2"/>
    <sheet name="показатели факт2010 ВО" sheetId="3" r:id="rId3"/>
    <sheet name="расходы факт2010 ВО" sheetId="4" r:id="rId4"/>
    <sheet name="показатели факт2010 НВС" sheetId="5" r:id="rId5"/>
    <sheet name="расходы факт2010 НВС" sheetId="6" r:id="rId6"/>
  </sheets>
  <definedNames>
    <definedName name="_xlnm.Print_Area" localSheetId="2">'показатели факт2010 ВО'!$A$1:$D$22</definedName>
    <definedName name="_xlnm.Print_Area" localSheetId="0">'показатели факт2010 ВС'!$A$1:$D$27</definedName>
    <definedName name="_xlnm.Print_Area" localSheetId="4">'показатели факт2010 НВС'!$A$1:$D$16</definedName>
    <definedName name="_xlnm.Print_Area" localSheetId="3">'расходы факт2010 ВО'!$A$1:$D$26</definedName>
    <definedName name="_xlnm.Print_Area" localSheetId="1">'расходы факт2010 ВС'!$A$1:$C$26</definedName>
    <definedName name="_xlnm.Print_Area" localSheetId="5">'расходы факт2010 НВС'!$A$1:$C$18</definedName>
  </definedNames>
  <calcPr calcId="125725"/>
</workbook>
</file>

<file path=xl/calcChain.xml><?xml version="1.0" encoding="utf-8"?>
<calcChain xmlns="http://schemas.openxmlformats.org/spreadsheetml/2006/main">
  <c r="A13" i="3"/>
  <c r="D14"/>
  <c r="D18" i="1" l="1"/>
  <c r="C11" i="6"/>
  <c r="A14" i="5" l="1"/>
  <c r="A15" s="1"/>
  <c r="A16" s="1"/>
  <c r="C19" i="4"/>
  <c r="C16"/>
  <c r="A15" i="3"/>
  <c r="A16" s="1"/>
  <c r="A17" s="1"/>
  <c r="A18" s="1"/>
  <c r="A20" s="1"/>
  <c r="A21" s="1"/>
  <c r="A22" s="1"/>
  <c r="A12"/>
  <c r="C19" i="2"/>
  <c r="C16"/>
  <c r="C14"/>
  <c r="C25" i="4" l="1"/>
  <c r="C25" i="2"/>
  <c r="C14" i="4"/>
  <c r="C14" i="6" l="1"/>
  <c r="F17" i="1"/>
  <c r="A14"/>
  <c r="A15" s="1"/>
  <c r="A16" s="1"/>
  <c r="A19" s="1"/>
  <c r="A20" s="1"/>
  <c r="A21" s="1"/>
  <c r="A22" s="1"/>
  <c r="A23" s="1"/>
  <c r="A25" s="1"/>
  <c r="A26" s="1"/>
  <c r="A27" s="1"/>
  <c r="C17" i="6" l="1"/>
  <c r="D22" i="3" l="1"/>
  <c r="D16" i="5"/>
  <c r="D27" i="1"/>
</calcChain>
</file>

<file path=xl/sharedStrings.xml><?xml version="1.0" encoding="utf-8"?>
<sst xmlns="http://schemas.openxmlformats.org/spreadsheetml/2006/main" count="196" uniqueCount="93">
  <si>
    <t>Основные показатели финансово-хозяйственной деятельности КГУП "Примтеплоэнерго"</t>
  </si>
  <si>
    <t xml:space="preserve">  в сфере холодного водоснабжения</t>
  </si>
  <si>
    <t>(по Кавалеровскому муниципальному району)</t>
  </si>
  <si>
    <t>№ п/п</t>
  </si>
  <si>
    <t>Наименование показателя</t>
  </si>
  <si>
    <t>Единица измерения</t>
  </si>
  <si>
    <t>Производственные показатели</t>
  </si>
  <si>
    <t>1</t>
  </si>
  <si>
    <t>Объем поднятой воды</t>
  </si>
  <si>
    <t>тыс. куб. м</t>
  </si>
  <si>
    <t>Расход воды на собственные  нужды</t>
  </si>
  <si>
    <t>%</t>
  </si>
  <si>
    <t>Объем воды, пропущенной через очистные сооружения</t>
  </si>
  <si>
    <t>Потери воды в сетях</t>
  </si>
  <si>
    <t>Объем отпущенной потребителям воды (полезный отпуск), 
в том числе:</t>
  </si>
  <si>
    <t>5.1</t>
  </si>
  <si>
    <t>объем, отпущенный по приборам учета</t>
  </si>
  <si>
    <t>5.2</t>
  </si>
  <si>
    <t>объем, отпущенный при отсутствии приборов учета (расчетным методом)</t>
  </si>
  <si>
    <t>Удельный расход электроэнергии на подачу воды в сеть</t>
  </si>
  <si>
    <t>кВт*ч/м3</t>
  </si>
  <si>
    <t>Протяженность водопроводных сетей (в однотрубном исчислении)</t>
  </si>
  <si>
    <t>км</t>
  </si>
  <si>
    <t>Количество скважин</t>
  </si>
  <si>
    <t>шт.</t>
  </si>
  <si>
    <t>Количество подкачивающих насосных станций</t>
  </si>
  <si>
    <t>Среднесписочная численность</t>
  </si>
  <si>
    <t>чел.</t>
  </si>
  <si>
    <t>Экономические показатели</t>
  </si>
  <si>
    <t>Выручка от реализации холодной воды потребителям</t>
  </si>
  <si>
    <t>тыс. руб.</t>
  </si>
  <si>
    <t>Себестоимость реализации холодной воды</t>
  </si>
  <si>
    <t>Прибыль (убыток) от реализации холодной воды</t>
  </si>
  <si>
    <t>тыс. руб. (без НДС)</t>
  </si>
  <si>
    <t>№
п/п</t>
  </si>
  <si>
    <t>Величина</t>
  </si>
  <si>
    <t>Расходы на покупаемую электрическую энергию</t>
  </si>
  <si>
    <t>1.1</t>
  </si>
  <si>
    <t>объем электрической энергии,  тыс.кВт*ч</t>
  </si>
  <si>
    <t>1.2</t>
  </si>
  <si>
    <t>средневзвешенная стоимость,  руб/кВт</t>
  </si>
  <si>
    <t>2</t>
  </si>
  <si>
    <t>Химреагенты, используемые в технологическом процессе</t>
  </si>
  <si>
    <t>3</t>
  </si>
  <si>
    <t>Расходы на оплату труда и отчисления на социальные нужды, в том числе:</t>
  </si>
  <si>
    <t>Затраты на оплату труда</t>
  </si>
  <si>
    <t>Отчисления на социальные нужды</t>
  </si>
  <si>
    <t>4</t>
  </si>
  <si>
    <t>Амортизация  и аренда имущества, в том числе:</t>
  </si>
  <si>
    <t>4.1</t>
  </si>
  <si>
    <t>Амортизация основных производственных средств</t>
  </si>
  <si>
    <t>4.2</t>
  </si>
  <si>
    <t xml:space="preserve">Аренда основных производственных средств </t>
  </si>
  <si>
    <t>5</t>
  </si>
  <si>
    <t>Расходы на ремонт (капитальный и текущий)</t>
  </si>
  <si>
    <t>6</t>
  </si>
  <si>
    <t>Расходы, переданные по внутрихозяйственному обороту на теплоснабжение</t>
  </si>
  <si>
    <t>7</t>
  </si>
  <si>
    <t>Прочие (общепроизводственные и общеэксплуатационные расходы)</t>
  </si>
  <si>
    <t>8</t>
  </si>
  <si>
    <t>Итого себестоимость</t>
  </si>
  <si>
    <t xml:space="preserve"> </t>
  </si>
  <si>
    <t xml:space="preserve">  в сфере водоотведения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</si>
  <si>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</si>
  <si>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</si>
  <si>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</si>
  <si>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Протяженность канализационных  сетей (в однотрубном исчислении)</t>
  </si>
  <si>
    <t>Количество насосных станций</t>
  </si>
  <si>
    <t>Количество очистных сооружений</t>
  </si>
  <si>
    <t>Выручка от реализации услуги водоотведения</t>
  </si>
  <si>
    <t>Себестоимость услуги водоотведения</t>
  </si>
  <si>
    <t>Прибыль (убыток)</t>
  </si>
  <si>
    <t xml:space="preserve">  в сфере нецентрализованного холодного водоснабжения</t>
  </si>
  <si>
    <t>Объем отпущенной потребителям воды (полезный отпуск)</t>
  </si>
  <si>
    <t>Расход воды, тыс. руб.</t>
  </si>
  <si>
    <t>вода, тыс. куб. м.</t>
  </si>
  <si>
    <t>тариф за 1 куб. м.</t>
  </si>
  <si>
    <t>2.1</t>
  </si>
  <si>
    <t>2.2</t>
  </si>
  <si>
    <t>за  2010 год</t>
  </si>
  <si>
    <t>Факт 2010г.</t>
  </si>
  <si>
    <t>Структура основных производственных расходов
КГУП "Примтеплоэнерго" за 2010 год 
 в сфере холодного водоснабжения</t>
  </si>
  <si>
    <t>Структура основных производственных расходов
КГУП "Примтеплоэнерго" за 2010 год 
 в сфере нецентрализованного холодного водоснабжения</t>
  </si>
  <si>
    <t>Структура основных производственных расходов
КГУП "Примтеплоэнерго" за 2010 год 
 в сфере  водоотведения</t>
  </si>
  <si>
    <t>Объем покупной воды</t>
  </si>
  <si>
    <t>6.1</t>
  </si>
  <si>
    <t>6.2</t>
  </si>
  <si>
    <t xml:space="preserve">Расходы на оплату покупной холодной воды </t>
  </si>
  <si>
    <t>9</t>
  </si>
  <si>
    <t>Объем сточных вод, принятых от других регулируемых организаций</t>
  </si>
  <si>
    <t>Расходы на оплату услуг по перекачке и очистке сточных вод другими организациями</t>
  </si>
  <si>
    <t>в том числе 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</t>
  </si>
  <si>
    <t>в результате котировочного отбора ремонтные работы на сумму 72,96 тыс.руб. выполнил ЗАО "Вектор"</t>
  </si>
</sst>
</file>

<file path=xl/styles.xml><?xml version="1.0" encoding="utf-8"?>
<styleSheet xmlns="http://schemas.openxmlformats.org/spreadsheetml/2006/main">
  <numFmts count="6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  <numFmt numFmtId="166" formatCode="_-* #,##0.000_р_._-;\-* #,##0.000_р_._-;_-* &quot;-&quot;??_р_._-;_-@_-"/>
    <numFmt numFmtId="167" formatCode="_-* #,##0.0_р_._-;\-* #,##0.0_р_._-;_-* &quot;-&quot;?_р_._-;_-@_-"/>
  </numFmts>
  <fonts count="13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</cellStyleXfs>
  <cellXfs count="77">
    <xf numFmtId="0" fontId="0" fillId="0" borderId="0" xfId="0"/>
    <xf numFmtId="1" fontId="2" fillId="2" borderId="2" xfId="2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/>
    </xf>
    <xf numFmtId="49" fontId="2" fillId="2" borderId="2" xfId="2" applyNumberFormat="1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justify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0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 indent="3"/>
    </xf>
    <xf numFmtId="164" fontId="2" fillId="2" borderId="0" xfId="2" applyNumberFormat="1" applyFont="1" applyFill="1"/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left" vertical="center" wrapText="1" indent="1"/>
    </xf>
    <xf numFmtId="41" fontId="2" fillId="2" borderId="0" xfId="2" applyNumberFormat="1" applyFont="1" applyFill="1"/>
    <xf numFmtId="0" fontId="12" fillId="2" borderId="0" xfId="2" applyFont="1" applyFill="1" applyBorder="1" applyAlignment="1">
      <alignment horizontal="left" vertical="center"/>
    </xf>
    <xf numFmtId="0" fontId="12" fillId="2" borderId="0" xfId="2" applyFont="1" applyFill="1" applyBorder="1" applyAlignment="1">
      <alignment horizontal="center" vertical="center" wrapText="1"/>
    </xf>
    <xf numFmtId="0" fontId="12" fillId="2" borderId="0" xfId="2" applyFont="1" applyFill="1"/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wrapText="1"/>
    </xf>
    <xf numFmtId="0" fontId="2" fillId="2" borderId="0" xfId="0" applyFont="1" applyFill="1"/>
    <xf numFmtId="0" fontId="9" fillId="2" borderId="0" xfId="0" applyFont="1" applyFill="1" applyAlignment="1">
      <alignment horizontal="right"/>
    </xf>
    <xf numFmtId="0" fontId="8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/>
    <xf numFmtId="0" fontId="2" fillId="2" borderId="2" xfId="0" applyFont="1" applyFill="1" applyBorder="1" applyAlignment="1">
      <alignment horizontal="left" vertical="center" wrapText="1" indent="2"/>
    </xf>
    <xf numFmtId="43" fontId="8" fillId="2" borderId="2" xfId="0" applyNumberFormat="1" applyFont="1" applyFill="1" applyBorder="1"/>
    <xf numFmtId="49" fontId="5" fillId="2" borderId="7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165" fontId="10" fillId="2" borderId="2" xfId="0" applyNumberFormat="1" applyFont="1" applyFill="1" applyBorder="1"/>
    <xf numFmtId="0" fontId="10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10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165" fontId="8" fillId="2" borderId="9" xfId="0" applyNumberFormat="1" applyFont="1" applyFill="1" applyBorder="1"/>
    <xf numFmtId="0" fontId="8" fillId="2" borderId="0" xfId="0" applyFont="1" applyFill="1" applyBorder="1"/>
    <xf numFmtId="0" fontId="11" fillId="2" borderId="0" xfId="0" applyFont="1" applyFill="1" applyBorder="1" applyAlignment="1">
      <alignment horizontal="left" wrapText="1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3" fillId="2" borderId="0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164" fontId="10" fillId="2" borderId="2" xfId="0" applyNumberFormat="1" applyFont="1" applyFill="1" applyBorder="1"/>
    <xf numFmtId="166" fontId="8" fillId="2" borderId="2" xfId="0" applyNumberFormat="1" applyFont="1" applyFill="1" applyBorder="1"/>
    <xf numFmtId="164" fontId="8" fillId="2" borderId="2" xfId="0" applyNumberFormat="1" applyFont="1" applyFill="1" applyBorder="1"/>
    <xf numFmtId="167" fontId="11" fillId="2" borderId="0" xfId="0" applyNumberFormat="1" applyFont="1" applyFill="1" applyBorder="1" applyAlignment="1">
      <alignment horizontal="left" wrapText="1"/>
    </xf>
    <xf numFmtId="43" fontId="2" fillId="2" borderId="2" xfId="1" applyNumberFormat="1" applyFont="1" applyFill="1" applyBorder="1" applyAlignment="1">
      <alignment horizontal="center"/>
    </xf>
    <xf numFmtId="167" fontId="8" fillId="2" borderId="0" xfId="0" applyNumberFormat="1" applyFont="1" applyFill="1"/>
    <xf numFmtId="0" fontId="5" fillId="2" borderId="2" xfId="2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165" fontId="8" fillId="0" borderId="2" xfId="0" applyNumberFormat="1" applyFont="1" applyFill="1" applyBorder="1"/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  <colors>
    <mruColors>
      <color rgb="FFFF66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"/>
  <sheetViews>
    <sheetView view="pageBreakPreview" zoomScale="80" zoomScaleNormal="60" zoomScaleSheetLayoutView="80" workbookViewId="0">
      <pane xSplit="2" ySplit="10" topLeftCell="C11" activePane="bottomRight" state="frozen"/>
      <selection activeCell="B27" sqref="B27"/>
      <selection pane="topRight" activeCell="B27" sqref="B27"/>
      <selection pane="bottomLeft" activeCell="B27" sqref="B27"/>
      <selection pane="bottomRight" activeCell="A19" sqref="A19"/>
    </sheetView>
  </sheetViews>
  <sheetFormatPr defaultRowHeight="33.950000000000003" customHeight="1"/>
  <cols>
    <col min="1" max="1" width="7.5703125" style="6" customWidth="1"/>
    <col min="2" max="2" width="84.5703125" style="6" customWidth="1"/>
    <col min="3" max="3" width="13.5703125" style="7" customWidth="1"/>
    <col min="4" max="4" width="20.5703125" style="6" customWidth="1"/>
    <col min="5" max="5" width="5.28515625" style="6" customWidth="1"/>
    <col min="6" max="6" width="16" style="6" customWidth="1"/>
    <col min="7" max="16384" width="9.140625" style="6"/>
  </cols>
  <sheetData>
    <row r="1" spans="1:4" ht="6.75" customHeight="1">
      <c r="D1" s="8"/>
    </row>
    <row r="2" spans="1:4" ht="21" customHeight="1">
      <c r="A2" s="65" t="s">
        <v>0</v>
      </c>
      <c r="B2" s="65"/>
      <c r="C2" s="65"/>
      <c r="D2" s="65"/>
    </row>
    <row r="3" spans="1:4" ht="21" customHeight="1">
      <c r="A3" s="66" t="s">
        <v>1</v>
      </c>
      <c r="B3" s="66"/>
      <c r="C3" s="66"/>
      <c r="D3" s="66"/>
    </row>
    <row r="4" spans="1:4" ht="21" customHeight="1">
      <c r="A4" s="66" t="s">
        <v>79</v>
      </c>
      <c r="B4" s="66"/>
      <c r="C4" s="66"/>
      <c r="D4" s="66"/>
    </row>
    <row r="5" spans="1:4" ht="6.75" customHeight="1">
      <c r="A5" s="9"/>
      <c r="B5" s="9"/>
      <c r="C5" s="9"/>
      <c r="D5" s="9"/>
    </row>
    <row r="6" spans="1:4" s="24" customFormat="1" ht="23.25" customHeight="1">
      <c r="A6" s="22" t="s">
        <v>2</v>
      </c>
      <c r="B6" s="23"/>
      <c r="C6" s="23"/>
      <c r="D6" s="23"/>
    </row>
    <row r="7" spans="1:4" ht="6" customHeight="1">
      <c r="A7" s="10"/>
      <c r="B7" s="10"/>
      <c r="C7" s="10"/>
      <c r="D7" s="10"/>
    </row>
    <row r="8" spans="1:4" ht="48.75" customHeight="1">
      <c r="A8" s="11" t="s">
        <v>3</v>
      </c>
      <c r="B8" s="11" t="s">
        <v>4</v>
      </c>
      <c r="C8" s="11" t="s">
        <v>5</v>
      </c>
      <c r="D8" s="60" t="s">
        <v>80</v>
      </c>
    </row>
    <row r="9" spans="1:4" ht="21" customHeight="1">
      <c r="A9" s="12">
        <v>1</v>
      </c>
      <c r="B9" s="12">
        <v>2</v>
      </c>
      <c r="C9" s="12">
        <v>3</v>
      </c>
      <c r="D9" s="12">
        <v>4</v>
      </c>
    </row>
    <row r="10" spans="1:4" ht="35.25" customHeight="1">
      <c r="A10" s="67" t="s">
        <v>6</v>
      </c>
      <c r="B10" s="67"/>
      <c r="C10" s="67"/>
      <c r="D10" s="67"/>
    </row>
    <row r="11" spans="1:4" ht="31.5" customHeight="1">
      <c r="A11" s="3" t="s">
        <v>7</v>
      </c>
      <c r="B11" s="5" t="s">
        <v>8</v>
      </c>
      <c r="C11" s="13" t="s">
        <v>9</v>
      </c>
      <c r="D11" s="2">
        <v>3311.5363921611615</v>
      </c>
    </row>
    <row r="12" spans="1:4" ht="31.5" customHeight="1">
      <c r="A12" s="3" t="s">
        <v>41</v>
      </c>
      <c r="B12" s="5" t="s">
        <v>84</v>
      </c>
      <c r="C12" s="13" t="s">
        <v>9</v>
      </c>
      <c r="D12" s="63">
        <v>0</v>
      </c>
    </row>
    <row r="13" spans="1:4" ht="31.5" customHeight="1">
      <c r="A13" s="1">
        <v>3</v>
      </c>
      <c r="B13" s="14" t="s">
        <v>10</v>
      </c>
      <c r="C13" s="13" t="s">
        <v>11</v>
      </c>
      <c r="D13" s="15">
        <v>0.47</v>
      </c>
    </row>
    <row r="14" spans="1:4" ht="31.5" customHeight="1">
      <c r="A14" s="1">
        <f t="shared" ref="A14:A16" si="0">A13+1</f>
        <v>4</v>
      </c>
      <c r="B14" s="5" t="s">
        <v>12</v>
      </c>
      <c r="C14" s="13" t="s">
        <v>9</v>
      </c>
      <c r="D14" s="61"/>
    </row>
    <row r="15" spans="1:4" ht="30.95" customHeight="1">
      <c r="A15" s="1">
        <f t="shared" si="0"/>
        <v>5</v>
      </c>
      <c r="B15" s="5" t="s">
        <v>13</v>
      </c>
      <c r="C15" s="13" t="s">
        <v>11</v>
      </c>
      <c r="D15" s="2">
        <v>70.838465801176369</v>
      </c>
    </row>
    <row r="16" spans="1:4" ht="30.95" customHeight="1">
      <c r="A16" s="1">
        <f t="shared" si="0"/>
        <v>6</v>
      </c>
      <c r="B16" s="5" t="s">
        <v>14</v>
      </c>
      <c r="C16" s="13" t="s">
        <v>9</v>
      </c>
      <c r="D16" s="2">
        <v>625.38989500000025</v>
      </c>
    </row>
    <row r="17" spans="1:6" ht="31.5" customHeight="1">
      <c r="A17" s="3" t="s">
        <v>85</v>
      </c>
      <c r="B17" s="16" t="s">
        <v>16</v>
      </c>
      <c r="C17" s="13" t="s">
        <v>9</v>
      </c>
      <c r="D17" s="2">
        <v>206.81648999999999</v>
      </c>
      <c r="F17" s="17">
        <f>D16-D17-D18</f>
        <v>0</v>
      </c>
    </row>
    <row r="18" spans="1:6" ht="31.5" customHeight="1">
      <c r="A18" s="3" t="s">
        <v>86</v>
      </c>
      <c r="B18" s="16" t="s">
        <v>18</v>
      </c>
      <c r="C18" s="13" t="s">
        <v>9</v>
      </c>
      <c r="D18" s="2">
        <f>D16-D17</f>
        <v>418.57340500000026</v>
      </c>
    </row>
    <row r="19" spans="1:6" ht="31.5" customHeight="1">
      <c r="A19" s="1">
        <f>A16+1</f>
        <v>7</v>
      </c>
      <c r="B19" s="14" t="s">
        <v>19</v>
      </c>
      <c r="C19" s="13" t="s">
        <v>20</v>
      </c>
      <c r="D19" s="15">
        <v>1.1938250201200271</v>
      </c>
    </row>
    <row r="20" spans="1:6" ht="31.5" customHeight="1">
      <c r="A20" s="1">
        <f>A19+1</f>
        <v>8</v>
      </c>
      <c r="B20" s="5" t="s">
        <v>21</v>
      </c>
      <c r="C20" s="13" t="s">
        <v>22</v>
      </c>
      <c r="D20" s="61">
        <v>98.2</v>
      </c>
    </row>
    <row r="21" spans="1:6" ht="31.5" customHeight="1">
      <c r="A21" s="1">
        <f t="shared" ref="A21:A23" si="1">A20+1</f>
        <v>9</v>
      </c>
      <c r="B21" s="5" t="s">
        <v>23</v>
      </c>
      <c r="C21" s="13" t="s">
        <v>24</v>
      </c>
      <c r="D21" s="62">
        <v>2</v>
      </c>
    </row>
    <row r="22" spans="1:6" ht="31.5" customHeight="1">
      <c r="A22" s="1">
        <f t="shared" si="1"/>
        <v>10</v>
      </c>
      <c r="B22" s="5" t="s">
        <v>25</v>
      </c>
      <c r="C22" s="13" t="s">
        <v>24</v>
      </c>
      <c r="D22" s="62">
        <v>4</v>
      </c>
    </row>
    <row r="23" spans="1:6" ht="31.5" customHeight="1">
      <c r="A23" s="1">
        <f t="shared" si="1"/>
        <v>11</v>
      </c>
      <c r="B23" s="5" t="s">
        <v>26</v>
      </c>
      <c r="C23" s="13" t="s">
        <v>27</v>
      </c>
      <c r="D23" s="4">
        <v>55</v>
      </c>
    </row>
    <row r="24" spans="1:6" ht="35.25" customHeight="1">
      <c r="A24" s="68" t="s">
        <v>28</v>
      </c>
      <c r="B24" s="69"/>
      <c r="C24" s="69"/>
      <c r="D24" s="70"/>
    </row>
    <row r="25" spans="1:6" ht="32.25" customHeight="1">
      <c r="A25" s="1">
        <f>A23+1</f>
        <v>12</v>
      </c>
      <c r="B25" s="18" t="s">
        <v>29</v>
      </c>
      <c r="C25" s="19" t="s">
        <v>30</v>
      </c>
      <c r="D25" s="20">
        <v>11081.912769999999</v>
      </c>
    </row>
    <row r="26" spans="1:6" ht="33" customHeight="1">
      <c r="A26" s="1">
        <f>A25+1</f>
        <v>13</v>
      </c>
      <c r="B26" s="5" t="s">
        <v>31</v>
      </c>
      <c r="C26" s="19" t="s">
        <v>30</v>
      </c>
      <c r="D26" s="20">
        <v>20088.034000000003</v>
      </c>
    </row>
    <row r="27" spans="1:6" ht="36.75" customHeight="1">
      <c r="A27" s="1">
        <f>A26+1</f>
        <v>14</v>
      </c>
      <c r="B27" s="5" t="s">
        <v>32</v>
      </c>
      <c r="C27" s="19" t="s">
        <v>30</v>
      </c>
      <c r="D27" s="20">
        <f>D25-D26</f>
        <v>-9006.1212300000043</v>
      </c>
      <c r="F27" s="21"/>
    </row>
  </sheetData>
  <mergeCells count="5">
    <mergeCell ref="A2:D2"/>
    <mergeCell ref="A3:D3"/>
    <mergeCell ref="A4:D4"/>
    <mergeCell ref="A10:D10"/>
    <mergeCell ref="A24:D24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6"/>
  <sheetViews>
    <sheetView view="pageBreakPreview" zoomScale="80" zoomScaleNormal="90" zoomScaleSheetLayoutView="80" workbookViewId="0">
      <pane xSplit="2" ySplit="10" topLeftCell="C14" activePane="bottomRight" state="frozen"/>
      <selection activeCell="B27" sqref="B27"/>
      <selection pane="topRight" activeCell="B27" sqref="B27"/>
      <selection pane="bottomLeft" activeCell="B27" sqref="B27"/>
      <selection pane="bottomRight" activeCell="C24" sqref="C24"/>
    </sheetView>
  </sheetViews>
  <sheetFormatPr defaultRowHeight="12.75"/>
  <cols>
    <col min="1" max="1" width="8.28515625" style="25" customWidth="1"/>
    <col min="2" max="2" width="60.28515625" style="25" customWidth="1"/>
    <col min="3" max="3" width="18.42578125" style="25" customWidth="1"/>
    <col min="4" max="4" width="12.5703125" style="25" customWidth="1"/>
    <col min="5" max="16384" width="9.140625" style="25"/>
  </cols>
  <sheetData>
    <row r="1" spans="1:3" ht="4.5" customHeight="1">
      <c r="C1" s="26"/>
    </row>
    <row r="2" spans="1:3" ht="58.5" customHeight="1">
      <c r="A2" s="71" t="s">
        <v>81</v>
      </c>
      <c r="B2" s="71"/>
      <c r="C2" s="71"/>
    </row>
    <row r="3" spans="1:3" ht="7.5" customHeight="1">
      <c r="A3" s="27"/>
      <c r="B3" s="27"/>
      <c r="C3" s="27"/>
    </row>
    <row r="4" spans="1:3" ht="7.5" customHeight="1">
      <c r="A4" s="28"/>
      <c r="B4" s="28"/>
      <c r="C4" s="29"/>
    </row>
    <row r="5" spans="1:3" s="49" customFormat="1" ht="20.25" customHeight="1">
      <c r="A5" s="22" t="s">
        <v>2</v>
      </c>
      <c r="C5" s="50" t="s">
        <v>33</v>
      </c>
    </row>
    <row r="6" spans="1:3" ht="6.75" customHeight="1">
      <c r="A6" s="28"/>
      <c r="B6" s="28"/>
      <c r="C6" s="29"/>
    </row>
    <row r="7" spans="1:3" ht="17.25" customHeight="1">
      <c r="A7" s="72" t="s">
        <v>34</v>
      </c>
      <c r="B7" s="72" t="s">
        <v>4</v>
      </c>
      <c r="C7" s="75" t="s">
        <v>35</v>
      </c>
    </row>
    <row r="8" spans="1:3" ht="17.25" customHeight="1">
      <c r="A8" s="73"/>
      <c r="B8" s="73"/>
      <c r="C8" s="75"/>
    </row>
    <row r="9" spans="1:3" ht="17.25" customHeight="1">
      <c r="A9" s="74"/>
      <c r="B9" s="74"/>
      <c r="C9" s="75"/>
    </row>
    <row r="10" spans="1:3" ht="19.5" customHeight="1">
      <c r="A10" s="30">
        <v>1</v>
      </c>
      <c r="B10" s="30">
        <v>2</v>
      </c>
      <c r="C10" s="30">
        <v>3</v>
      </c>
    </row>
    <row r="11" spans="1:3" ht="17.25" customHeight="1">
      <c r="A11" s="30">
        <v>1</v>
      </c>
      <c r="B11" s="14" t="s">
        <v>87</v>
      </c>
      <c r="C11" s="64">
        <v>0</v>
      </c>
    </row>
    <row r="12" spans="1:3" ht="18.75" customHeight="1">
      <c r="A12" s="31" t="s">
        <v>41</v>
      </c>
      <c r="B12" s="14" t="s">
        <v>36</v>
      </c>
      <c r="C12" s="32">
        <v>12438.32667</v>
      </c>
    </row>
    <row r="13" spans="1:3" ht="18" customHeight="1">
      <c r="A13" s="31" t="s">
        <v>77</v>
      </c>
      <c r="B13" s="33" t="s">
        <v>38</v>
      </c>
      <c r="C13" s="32">
        <v>3953.3950000000004</v>
      </c>
    </row>
    <row r="14" spans="1:3" ht="18" customHeight="1">
      <c r="A14" s="31" t="s">
        <v>78</v>
      </c>
      <c r="B14" s="33" t="s">
        <v>40</v>
      </c>
      <c r="C14" s="34">
        <f>IF(C13=0,,C12/C13)</f>
        <v>3.1462392880043604</v>
      </c>
    </row>
    <row r="15" spans="1:3" ht="18" customHeight="1">
      <c r="A15" s="31" t="s">
        <v>43</v>
      </c>
      <c r="B15" s="14" t="s">
        <v>42</v>
      </c>
      <c r="C15" s="32">
        <v>67.070759999999993</v>
      </c>
    </row>
    <row r="16" spans="1:3" s="38" customFormat="1" ht="31.5">
      <c r="A16" s="35" t="s">
        <v>47</v>
      </c>
      <c r="B16" s="36" t="s">
        <v>44</v>
      </c>
      <c r="C16" s="37">
        <f>SUM(C17:C18)</f>
        <v>10117.210879999999</v>
      </c>
    </row>
    <row r="17" spans="1:4" ht="18" customHeight="1">
      <c r="A17" s="31" t="s">
        <v>49</v>
      </c>
      <c r="B17" s="39" t="s">
        <v>45</v>
      </c>
      <c r="C17" s="32">
        <v>8027.1156299999984</v>
      </c>
    </row>
    <row r="18" spans="1:4" ht="18" customHeight="1">
      <c r="A18" s="31" t="s">
        <v>51</v>
      </c>
      <c r="B18" s="39" t="s">
        <v>46</v>
      </c>
      <c r="C18" s="32">
        <v>2090.0952500000003</v>
      </c>
    </row>
    <row r="19" spans="1:4" s="38" customFormat="1" ht="18" customHeight="1">
      <c r="A19" s="40" t="s">
        <v>53</v>
      </c>
      <c r="B19" s="41" t="s">
        <v>48</v>
      </c>
      <c r="C19" s="37">
        <f>SUM(C20:C21)</f>
        <v>33.22052</v>
      </c>
    </row>
    <row r="20" spans="1:4" ht="18" customHeight="1">
      <c r="A20" s="31" t="s">
        <v>15</v>
      </c>
      <c r="B20" s="39" t="s">
        <v>50</v>
      </c>
      <c r="C20" s="32">
        <v>9.9295200000000001</v>
      </c>
    </row>
    <row r="21" spans="1:4" ht="18" customHeight="1">
      <c r="A21" s="31" t="s">
        <v>17</v>
      </c>
      <c r="B21" s="39" t="s">
        <v>52</v>
      </c>
      <c r="C21" s="32">
        <v>23.291</v>
      </c>
    </row>
    <row r="22" spans="1:4" ht="18" customHeight="1">
      <c r="A22" s="31" t="s">
        <v>55</v>
      </c>
      <c r="B22" s="42" t="s">
        <v>54</v>
      </c>
      <c r="C22" s="32">
        <v>823.66309999999999</v>
      </c>
    </row>
    <row r="23" spans="1:4" ht="64.5" customHeight="1">
      <c r="A23" s="31"/>
      <c r="B23" s="42" t="s">
        <v>91</v>
      </c>
      <c r="C23" s="32">
        <v>0</v>
      </c>
    </row>
    <row r="24" spans="1:4" ht="31.5">
      <c r="A24" s="31" t="s">
        <v>57</v>
      </c>
      <c r="B24" s="42" t="s">
        <v>56</v>
      </c>
      <c r="C24" s="32">
        <v>7283.4444400000002</v>
      </c>
    </row>
    <row r="25" spans="1:4" ht="31.5">
      <c r="A25" s="31" t="s">
        <v>59</v>
      </c>
      <c r="B25" s="42" t="s">
        <v>58</v>
      </c>
      <c r="C25" s="32">
        <f>C24+C26-C12-C15-C16-C19-C22</f>
        <v>3891.9865100000034</v>
      </c>
    </row>
    <row r="26" spans="1:4" s="38" customFormat="1" ht="20.25" customHeight="1">
      <c r="A26" s="40" t="s">
        <v>88</v>
      </c>
      <c r="B26" s="41" t="s">
        <v>60</v>
      </c>
      <c r="C26" s="37">
        <v>20088.034000000003</v>
      </c>
      <c r="D26" s="43"/>
    </row>
    <row r="27" spans="1:4" s="47" customFormat="1" ht="12" customHeight="1">
      <c r="A27" s="44"/>
      <c r="B27" s="45"/>
      <c r="C27" s="46"/>
    </row>
    <row r="28" spans="1:4" ht="15.75" customHeight="1">
      <c r="A28" s="48"/>
      <c r="B28" s="48"/>
      <c r="C28" s="48"/>
    </row>
    <row r="29" spans="1:4">
      <c r="A29" s="25" t="s">
        <v>61</v>
      </c>
    </row>
    <row r="31" spans="1:4" ht="15.75" customHeight="1"/>
    <row r="32" spans="1:4" ht="15.75" customHeight="1"/>
    <row r="33" spans="2:2" ht="15.75" customHeight="1">
      <c r="B33" s="28"/>
    </row>
    <row r="34" spans="2:2" ht="15.75" customHeight="1">
      <c r="B34" s="28"/>
    </row>
    <row r="35" spans="2:2" ht="15.75" customHeight="1">
      <c r="B35" s="28"/>
    </row>
    <row r="36" spans="2:2" ht="15.75" customHeight="1">
      <c r="B36" s="28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2"/>
  <sheetViews>
    <sheetView view="pageBreakPreview" zoomScale="80" zoomScaleNormal="60" zoomScaleSheetLayoutView="80" workbookViewId="0">
      <pane xSplit="2" ySplit="10" topLeftCell="D11" activePane="bottomRight" state="frozen"/>
      <selection activeCell="B27" sqref="B27"/>
      <selection pane="topRight" activeCell="B27" sqref="B27"/>
      <selection pane="bottomLeft" activeCell="B27" sqref="B27"/>
      <selection pane="bottomRight" activeCell="D11" sqref="D11"/>
    </sheetView>
  </sheetViews>
  <sheetFormatPr defaultRowHeight="33.950000000000003" customHeight="1"/>
  <cols>
    <col min="1" max="1" width="7.5703125" style="6" customWidth="1"/>
    <col min="2" max="2" width="84.5703125" style="6" customWidth="1"/>
    <col min="3" max="3" width="13.5703125" style="7" customWidth="1"/>
    <col min="4" max="4" width="23" style="6" customWidth="1"/>
    <col min="5" max="5" width="5.28515625" style="6" customWidth="1"/>
    <col min="6" max="6" width="16" style="6" customWidth="1"/>
    <col min="7" max="16384" width="9.140625" style="6"/>
  </cols>
  <sheetData>
    <row r="1" spans="1:4" ht="6.75" customHeight="1">
      <c r="D1" s="8"/>
    </row>
    <row r="2" spans="1:4" ht="27.75" customHeight="1">
      <c r="A2" s="65" t="s">
        <v>0</v>
      </c>
      <c r="B2" s="65"/>
      <c r="C2" s="65"/>
      <c r="D2" s="65"/>
    </row>
    <row r="3" spans="1:4" ht="27.75" customHeight="1">
      <c r="A3" s="66" t="s">
        <v>62</v>
      </c>
      <c r="B3" s="66"/>
      <c r="C3" s="66"/>
      <c r="D3" s="66"/>
    </row>
    <row r="4" spans="1:4" ht="27.75" customHeight="1">
      <c r="A4" s="66" t="s">
        <v>79</v>
      </c>
      <c r="B4" s="66"/>
      <c r="C4" s="66"/>
      <c r="D4" s="66"/>
    </row>
    <row r="5" spans="1:4" ht="6.75" customHeight="1">
      <c r="A5" s="9"/>
      <c r="B5" s="9"/>
      <c r="C5" s="9"/>
      <c r="D5" s="9"/>
    </row>
    <row r="6" spans="1:4" s="24" customFormat="1" ht="27" customHeight="1">
      <c r="A6" s="22" t="s">
        <v>2</v>
      </c>
      <c r="B6" s="23"/>
      <c r="C6" s="23"/>
      <c r="D6" s="23"/>
    </row>
    <row r="7" spans="1:4" ht="6.75" customHeight="1">
      <c r="A7" s="10"/>
      <c r="B7" s="10"/>
      <c r="C7" s="10"/>
      <c r="D7" s="10"/>
    </row>
    <row r="8" spans="1:4" ht="66" customHeight="1">
      <c r="A8" s="11" t="s">
        <v>3</v>
      </c>
      <c r="B8" s="11" t="s">
        <v>4</v>
      </c>
      <c r="C8" s="11" t="s">
        <v>5</v>
      </c>
      <c r="D8" s="60" t="s">
        <v>80</v>
      </c>
    </row>
    <row r="9" spans="1:4" ht="21" customHeight="1">
      <c r="A9" s="12">
        <v>1</v>
      </c>
      <c r="B9" s="12">
        <v>2</v>
      </c>
      <c r="C9" s="12">
        <v>3</v>
      </c>
      <c r="D9" s="12">
        <v>4</v>
      </c>
    </row>
    <row r="10" spans="1:4" ht="35.25" customHeight="1">
      <c r="A10" s="67" t="s">
        <v>6</v>
      </c>
      <c r="B10" s="67"/>
      <c r="C10" s="67"/>
      <c r="D10" s="67"/>
    </row>
    <row r="11" spans="1:4" ht="31.5" customHeight="1">
      <c r="A11" s="3" t="s">
        <v>7</v>
      </c>
      <c r="B11" s="5" t="s">
        <v>63</v>
      </c>
      <c r="C11" s="13" t="s">
        <v>9</v>
      </c>
      <c r="D11" s="2">
        <v>662.27154322160482</v>
      </c>
    </row>
    <row r="12" spans="1:4" ht="30.95" customHeight="1">
      <c r="A12" s="1">
        <f>A11+1</f>
        <v>2</v>
      </c>
      <c r="B12" s="5" t="s">
        <v>64</v>
      </c>
      <c r="C12" s="13" t="s">
        <v>9</v>
      </c>
      <c r="D12" s="2">
        <v>631.27916200000004</v>
      </c>
    </row>
    <row r="13" spans="1:4" ht="30.95" customHeight="1">
      <c r="A13" s="1">
        <f t="shared" ref="A13" si="0">A12+1</f>
        <v>3</v>
      </c>
      <c r="B13" s="5" t="s">
        <v>89</v>
      </c>
      <c r="C13" s="13" t="s">
        <v>9</v>
      </c>
      <c r="D13" s="61">
        <v>0</v>
      </c>
    </row>
    <row r="14" spans="1:4" ht="30.95" customHeight="1">
      <c r="A14" s="1">
        <v>4</v>
      </c>
      <c r="B14" s="5" t="s">
        <v>65</v>
      </c>
      <c r="C14" s="13" t="s">
        <v>9</v>
      </c>
      <c r="D14" s="61">
        <f>D11</f>
        <v>662.27154322160482</v>
      </c>
    </row>
    <row r="15" spans="1:4" ht="31.5" customHeight="1">
      <c r="A15" s="1">
        <f t="shared" ref="A15:A18" si="1">A14+1</f>
        <v>5</v>
      </c>
      <c r="B15" s="5" t="s">
        <v>66</v>
      </c>
      <c r="C15" s="13" t="s">
        <v>22</v>
      </c>
      <c r="D15" s="61">
        <v>57.4</v>
      </c>
    </row>
    <row r="16" spans="1:4" ht="31.5" customHeight="1">
      <c r="A16" s="1">
        <f t="shared" si="1"/>
        <v>6</v>
      </c>
      <c r="B16" s="5" t="s">
        <v>67</v>
      </c>
      <c r="C16" s="13" t="s">
        <v>24</v>
      </c>
      <c r="D16" s="62">
        <v>1</v>
      </c>
    </row>
    <row r="17" spans="1:6" ht="31.5" customHeight="1">
      <c r="A17" s="1">
        <f t="shared" si="1"/>
        <v>7</v>
      </c>
      <c r="B17" s="5" t="s">
        <v>68</v>
      </c>
      <c r="C17" s="13" t="s">
        <v>24</v>
      </c>
      <c r="D17" s="62">
        <v>3</v>
      </c>
    </row>
    <row r="18" spans="1:6" ht="31.5" customHeight="1">
      <c r="A18" s="1">
        <f t="shared" si="1"/>
        <v>8</v>
      </c>
      <c r="B18" s="5" t="s">
        <v>26</v>
      </c>
      <c r="C18" s="13" t="s">
        <v>27</v>
      </c>
      <c r="D18" s="4">
        <v>42</v>
      </c>
    </row>
    <row r="19" spans="1:6" ht="35.25" customHeight="1">
      <c r="A19" s="68" t="s">
        <v>28</v>
      </c>
      <c r="B19" s="69"/>
      <c r="C19" s="69"/>
      <c r="D19" s="70"/>
    </row>
    <row r="20" spans="1:6" ht="32.25" customHeight="1">
      <c r="A20" s="1">
        <f>A18+1</f>
        <v>9</v>
      </c>
      <c r="B20" s="18" t="s">
        <v>69</v>
      </c>
      <c r="C20" s="19" t="s">
        <v>30</v>
      </c>
      <c r="D20" s="20">
        <v>9115.673103000001</v>
      </c>
    </row>
    <row r="21" spans="1:6" ht="33" customHeight="1">
      <c r="A21" s="1">
        <f>A20+1</f>
        <v>10</v>
      </c>
      <c r="B21" s="5" t="s">
        <v>70</v>
      </c>
      <c r="C21" s="19" t="s">
        <v>30</v>
      </c>
      <c r="D21" s="20">
        <v>14103.005810000002</v>
      </c>
    </row>
    <row r="22" spans="1:6" ht="36.75" customHeight="1">
      <c r="A22" s="1">
        <f>A21+1</f>
        <v>11</v>
      </c>
      <c r="B22" s="5" t="s">
        <v>71</v>
      </c>
      <c r="C22" s="19" t="s">
        <v>30</v>
      </c>
      <c r="D22" s="20">
        <f>D20-D21</f>
        <v>-4987.3327070000014</v>
      </c>
      <c r="F22" s="21"/>
    </row>
  </sheetData>
  <mergeCells count="5">
    <mergeCell ref="A2:D2"/>
    <mergeCell ref="A3:D3"/>
    <mergeCell ref="A4:D4"/>
    <mergeCell ref="A10:D10"/>
    <mergeCell ref="A19:D19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6"/>
  <sheetViews>
    <sheetView tabSelected="1" view="pageBreakPreview" zoomScale="80" zoomScaleNormal="90" zoomScaleSheetLayoutView="80" workbookViewId="0">
      <pane xSplit="2" ySplit="10" topLeftCell="C17" activePane="bottomRight" state="frozen"/>
      <selection activeCell="B27" sqref="B27"/>
      <selection pane="topRight" activeCell="B27" sqref="B27"/>
      <selection pane="bottomLeft" activeCell="B27" sqref="B27"/>
      <selection pane="bottomRight" activeCell="D23" sqref="D23"/>
    </sheetView>
  </sheetViews>
  <sheetFormatPr defaultRowHeight="12.75"/>
  <cols>
    <col min="1" max="1" width="8.28515625" style="25" customWidth="1"/>
    <col min="2" max="2" width="60.28515625" style="25" customWidth="1"/>
    <col min="3" max="3" width="18.42578125" style="25" customWidth="1"/>
    <col min="4" max="4" width="23.7109375" style="25" customWidth="1"/>
    <col min="5" max="16384" width="9.140625" style="25"/>
  </cols>
  <sheetData>
    <row r="1" spans="1:3" ht="5.25" customHeight="1">
      <c r="C1" s="26"/>
    </row>
    <row r="2" spans="1:3" ht="62.25" customHeight="1">
      <c r="A2" s="71" t="s">
        <v>83</v>
      </c>
      <c r="B2" s="71"/>
      <c r="C2" s="71"/>
    </row>
    <row r="3" spans="1:3" ht="8.25" customHeight="1">
      <c r="A3" s="27"/>
      <c r="B3" s="27"/>
      <c r="C3" s="27"/>
    </row>
    <row r="4" spans="1:3" ht="9" customHeight="1">
      <c r="A4" s="28"/>
      <c r="B4" s="28"/>
      <c r="C4" s="29"/>
    </row>
    <row r="5" spans="1:3" s="49" customFormat="1" ht="20.25" customHeight="1">
      <c r="A5" s="22" t="s">
        <v>2</v>
      </c>
      <c r="C5" s="50" t="s">
        <v>33</v>
      </c>
    </row>
    <row r="6" spans="1:3" ht="9.75" customHeight="1">
      <c r="A6" s="28"/>
      <c r="B6" s="28"/>
      <c r="C6" s="29"/>
    </row>
    <row r="7" spans="1:3" ht="15.75" customHeight="1">
      <c r="A7" s="72" t="s">
        <v>34</v>
      </c>
      <c r="B7" s="72" t="s">
        <v>4</v>
      </c>
      <c r="C7" s="75" t="s">
        <v>35</v>
      </c>
    </row>
    <row r="8" spans="1:3" ht="15.75" customHeight="1">
      <c r="A8" s="73"/>
      <c r="B8" s="73"/>
      <c r="C8" s="75"/>
    </row>
    <row r="9" spans="1:3" ht="15.75" customHeight="1">
      <c r="A9" s="74"/>
      <c r="B9" s="74"/>
      <c r="C9" s="75"/>
    </row>
    <row r="10" spans="1:3" ht="17.25" customHeight="1">
      <c r="A10" s="30">
        <v>1</v>
      </c>
      <c r="B10" s="30">
        <v>2</v>
      </c>
      <c r="C10" s="30">
        <v>3</v>
      </c>
    </row>
    <row r="11" spans="1:3" ht="31.5" customHeight="1">
      <c r="A11" s="30">
        <v>1</v>
      </c>
      <c r="B11" s="14" t="s">
        <v>90</v>
      </c>
      <c r="C11" s="64">
        <v>0</v>
      </c>
    </row>
    <row r="12" spans="1:3" ht="18.75" customHeight="1">
      <c r="A12" s="31" t="s">
        <v>41</v>
      </c>
      <c r="B12" s="14" t="s">
        <v>36</v>
      </c>
      <c r="C12" s="32">
        <v>2608.7859699999999</v>
      </c>
    </row>
    <row r="13" spans="1:3" ht="18" customHeight="1">
      <c r="A13" s="31" t="s">
        <v>77</v>
      </c>
      <c r="B13" s="33" t="s">
        <v>38</v>
      </c>
      <c r="C13" s="32">
        <v>831.09899999999993</v>
      </c>
    </row>
    <row r="14" spans="1:3" ht="18" customHeight="1">
      <c r="A14" s="31" t="s">
        <v>78</v>
      </c>
      <c r="B14" s="33" t="s">
        <v>40</v>
      </c>
      <c r="C14" s="34">
        <f>IF(C13=0,,C12/C13)</f>
        <v>3.1389593417872002</v>
      </c>
    </row>
    <row r="15" spans="1:3" ht="18" customHeight="1">
      <c r="A15" s="31" t="s">
        <v>43</v>
      </c>
      <c r="B15" s="14" t="s">
        <v>42</v>
      </c>
      <c r="C15" s="32">
        <v>0</v>
      </c>
    </row>
    <row r="16" spans="1:3" s="38" customFormat="1" ht="31.5">
      <c r="A16" s="35" t="s">
        <v>47</v>
      </c>
      <c r="B16" s="36" t="s">
        <v>44</v>
      </c>
      <c r="C16" s="37">
        <f>SUM(C17:C18)</f>
        <v>7470.2073600000003</v>
      </c>
    </row>
    <row r="17" spans="1:4" ht="18" customHeight="1">
      <c r="A17" s="31" t="s">
        <v>49</v>
      </c>
      <c r="B17" s="39" t="s">
        <v>45</v>
      </c>
      <c r="C17" s="32">
        <v>5938.0927700000002</v>
      </c>
    </row>
    <row r="18" spans="1:4" ht="18" customHeight="1">
      <c r="A18" s="31" t="s">
        <v>51</v>
      </c>
      <c r="B18" s="39" t="s">
        <v>46</v>
      </c>
      <c r="C18" s="32">
        <v>1532.1145900000001</v>
      </c>
    </row>
    <row r="19" spans="1:4" s="38" customFormat="1" ht="18" customHeight="1">
      <c r="A19" s="40" t="s">
        <v>53</v>
      </c>
      <c r="B19" s="41" t="s">
        <v>48</v>
      </c>
      <c r="C19" s="37">
        <f>SUM(C20:C21)</f>
        <v>22.63072</v>
      </c>
    </row>
    <row r="20" spans="1:4" ht="18" customHeight="1">
      <c r="A20" s="31" t="s">
        <v>15</v>
      </c>
      <c r="B20" s="39" t="s">
        <v>50</v>
      </c>
      <c r="C20" s="32">
        <v>15.64044</v>
      </c>
    </row>
    <row r="21" spans="1:4" ht="18" customHeight="1">
      <c r="A21" s="31" t="s">
        <v>17</v>
      </c>
      <c r="B21" s="39" t="s">
        <v>52</v>
      </c>
      <c r="C21" s="32">
        <v>6.9902799999999994</v>
      </c>
    </row>
    <row r="22" spans="1:4" ht="20.25" customHeight="1">
      <c r="A22" s="31" t="s">
        <v>55</v>
      </c>
      <c r="B22" s="42" t="s">
        <v>54</v>
      </c>
      <c r="C22" s="32">
        <v>232.21794</v>
      </c>
    </row>
    <row r="23" spans="1:4" ht="69.75" customHeight="1">
      <c r="A23" s="31"/>
      <c r="B23" s="42" t="s">
        <v>91</v>
      </c>
      <c r="C23" s="32">
        <v>72.959999999999994</v>
      </c>
      <c r="D23" s="76" t="s">
        <v>92</v>
      </c>
    </row>
    <row r="24" spans="1:4" ht="32.25" customHeight="1">
      <c r="A24" s="31" t="s">
        <v>57</v>
      </c>
      <c r="B24" s="42" t="s">
        <v>56</v>
      </c>
      <c r="C24" s="32">
        <v>-1936.5685400000002</v>
      </c>
    </row>
    <row r="25" spans="1:4" ht="31.5">
      <c r="A25" s="31" t="s">
        <v>59</v>
      </c>
      <c r="B25" s="42" t="s">
        <v>58</v>
      </c>
      <c r="C25" s="32">
        <f>C24+C26-C12-C15-C16-C19-C22</f>
        <v>1832.5952800000009</v>
      </c>
    </row>
    <row r="26" spans="1:4" s="38" customFormat="1" ht="20.25" customHeight="1">
      <c r="A26" s="40" t="s">
        <v>88</v>
      </c>
      <c r="B26" s="41" t="s">
        <v>60</v>
      </c>
      <c r="C26" s="37">
        <v>14103.005810000002</v>
      </c>
      <c r="D26" s="43"/>
    </row>
    <row r="27" spans="1:4" s="47" customFormat="1" ht="12" customHeight="1">
      <c r="A27" s="44"/>
      <c r="B27" s="45"/>
      <c r="C27" s="46"/>
    </row>
    <row r="28" spans="1:4" ht="15.75" customHeight="1">
      <c r="A28" s="48"/>
      <c r="B28" s="48"/>
      <c r="C28" s="48"/>
    </row>
    <row r="29" spans="1:4">
      <c r="A29" s="25" t="s">
        <v>61</v>
      </c>
    </row>
    <row r="31" spans="1:4" ht="15.75" customHeight="1"/>
    <row r="32" spans="1:4" ht="15.75" customHeight="1"/>
    <row r="33" spans="2:2" ht="15.75" customHeight="1">
      <c r="B33" s="28"/>
    </row>
    <row r="34" spans="2:2" ht="15.75" customHeight="1">
      <c r="B34" s="28"/>
    </row>
    <row r="35" spans="2:2" ht="15.75" customHeight="1">
      <c r="B35" s="28"/>
    </row>
    <row r="36" spans="2:2" ht="15.75" customHeight="1">
      <c r="B36" s="28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6"/>
  <sheetViews>
    <sheetView view="pageBreakPreview" zoomScale="80" zoomScaleNormal="60" zoomScaleSheetLayoutView="80" workbookViewId="0">
      <pane xSplit="2" ySplit="10" topLeftCell="C11" activePane="bottomRight" state="frozen"/>
      <selection activeCell="D16" sqref="D16"/>
      <selection pane="topRight" activeCell="D16" sqref="D16"/>
      <selection pane="bottomLeft" activeCell="D16" sqref="D16"/>
      <selection pane="bottomRight" activeCell="B11" sqref="B11"/>
    </sheetView>
  </sheetViews>
  <sheetFormatPr defaultRowHeight="33.950000000000003" customHeight="1"/>
  <cols>
    <col min="1" max="1" width="7.5703125" style="6" customWidth="1"/>
    <col min="2" max="2" width="84.5703125" style="6" customWidth="1"/>
    <col min="3" max="3" width="13.5703125" style="7" customWidth="1"/>
    <col min="4" max="4" width="20.5703125" style="6" customWidth="1"/>
    <col min="5" max="5" width="5.28515625" style="6" customWidth="1"/>
    <col min="6" max="6" width="16" style="6" customWidth="1"/>
    <col min="7" max="16384" width="9.140625" style="6"/>
  </cols>
  <sheetData>
    <row r="1" spans="1:6" ht="6.75" customHeight="1">
      <c r="D1" s="8"/>
    </row>
    <row r="2" spans="1:6" ht="21" customHeight="1">
      <c r="A2" s="65" t="s">
        <v>0</v>
      </c>
      <c r="B2" s="65"/>
      <c r="C2" s="65"/>
      <c r="D2" s="65"/>
    </row>
    <row r="3" spans="1:6" ht="21" customHeight="1">
      <c r="A3" s="66" t="s">
        <v>72</v>
      </c>
      <c r="B3" s="66"/>
      <c r="C3" s="66"/>
      <c r="D3" s="66"/>
    </row>
    <row r="4" spans="1:6" ht="21" customHeight="1">
      <c r="A4" s="66" t="s">
        <v>79</v>
      </c>
      <c r="B4" s="66"/>
      <c r="C4" s="66"/>
      <c r="D4" s="66"/>
    </row>
    <row r="5" spans="1:6" ht="6.75" customHeight="1">
      <c r="A5" s="51"/>
      <c r="B5" s="51"/>
      <c r="C5" s="51"/>
      <c r="D5" s="51"/>
    </row>
    <row r="6" spans="1:6" s="24" customFormat="1" ht="23.25" customHeight="1">
      <c r="A6" s="22" t="s">
        <v>2</v>
      </c>
      <c r="B6" s="23"/>
      <c r="C6" s="23"/>
      <c r="D6" s="23"/>
    </row>
    <row r="7" spans="1:6" ht="6" customHeight="1">
      <c r="A7" s="10"/>
      <c r="B7" s="10"/>
      <c r="C7" s="10"/>
      <c r="D7" s="10"/>
    </row>
    <row r="8" spans="1:6" ht="48.75" customHeight="1">
      <c r="A8" s="52" t="s">
        <v>3</v>
      </c>
      <c r="B8" s="52" t="s">
        <v>4</v>
      </c>
      <c r="C8" s="52" t="s">
        <v>5</v>
      </c>
      <c r="D8" s="60" t="s">
        <v>80</v>
      </c>
    </row>
    <row r="9" spans="1:6" ht="21" customHeight="1">
      <c r="A9" s="12">
        <v>1</v>
      </c>
      <c r="B9" s="12">
        <v>2</v>
      </c>
      <c r="C9" s="12">
        <v>3</v>
      </c>
      <c r="D9" s="12">
        <v>4</v>
      </c>
    </row>
    <row r="10" spans="1:6" ht="35.25" customHeight="1">
      <c r="A10" s="67" t="s">
        <v>6</v>
      </c>
      <c r="B10" s="67"/>
      <c r="C10" s="67"/>
      <c r="D10" s="67"/>
    </row>
    <row r="11" spans="1:6" ht="30.95" customHeight="1">
      <c r="A11" s="1">
        <v>1</v>
      </c>
      <c r="B11" s="5" t="s">
        <v>73</v>
      </c>
      <c r="C11" s="13" t="s">
        <v>9</v>
      </c>
      <c r="D11" s="58">
        <v>0.139708</v>
      </c>
    </row>
    <row r="12" spans="1:6" ht="31.5" customHeight="1">
      <c r="A12" s="1">
        <v>2</v>
      </c>
      <c r="B12" s="5" t="s">
        <v>26</v>
      </c>
      <c r="C12" s="13" t="s">
        <v>27</v>
      </c>
      <c r="D12" s="2">
        <v>0.1</v>
      </c>
    </row>
    <row r="13" spans="1:6" ht="35.25" customHeight="1">
      <c r="A13" s="68" t="s">
        <v>28</v>
      </c>
      <c r="B13" s="69"/>
      <c r="C13" s="69"/>
      <c r="D13" s="70"/>
    </row>
    <row r="14" spans="1:6" ht="32.25" customHeight="1">
      <c r="A14" s="1">
        <f>A12+1</f>
        <v>3</v>
      </c>
      <c r="B14" s="18" t="s">
        <v>29</v>
      </c>
      <c r="C14" s="19" t="s">
        <v>30</v>
      </c>
      <c r="D14" s="20">
        <v>36.659390000000002</v>
      </c>
    </row>
    <row r="15" spans="1:6" ht="33" customHeight="1">
      <c r="A15" s="1">
        <f>A14+1</f>
        <v>4</v>
      </c>
      <c r="B15" s="5" t="s">
        <v>31</v>
      </c>
      <c r="C15" s="19" t="s">
        <v>30</v>
      </c>
      <c r="D15" s="20">
        <v>142.46437</v>
      </c>
    </row>
    <row r="16" spans="1:6" ht="36.75" customHeight="1">
      <c r="A16" s="1">
        <f>A15+1</f>
        <v>5</v>
      </c>
      <c r="B16" s="5" t="s">
        <v>32</v>
      </c>
      <c r="C16" s="19" t="s">
        <v>30</v>
      </c>
      <c r="D16" s="20">
        <f>D14-D15</f>
        <v>-105.80498</v>
      </c>
      <c r="F16" s="21"/>
    </row>
  </sheetData>
  <mergeCells count="5">
    <mergeCell ref="A2:D2"/>
    <mergeCell ref="A3:D3"/>
    <mergeCell ref="A4:D4"/>
    <mergeCell ref="A10:D10"/>
    <mergeCell ref="A13:D13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8"/>
  <sheetViews>
    <sheetView view="pageBreakPreview" zoomScale="80" zoomScaleNormal="90" zoomScaleSheetLayoutView="80" workbookViewId="0">
      <pane xSplit="2" ySplit="10" topLeftCell="C11" activePane="bottomRight" state="frozen"/>
      <selection activeCell="B27" sqref="B27"/>
      <selection pane="topRight" activeCell="B27" sqref="B27"/>
      <selection pane="bottomLeft" activeCell="B27" sqref="B27"/>
      <selection pane="bottomRight" activeCell="B14" sqref="B14"/>
    </sheetView>
  </sheetViews>
  <sheetFormatPr defaultRowHeight="12.75"/>
  <cols>
    <col min="1" max="1" width="8.28515625" style="25" customWidth="1"/>
    <col min="2" max="2" width="60.28515625" style="25" customWidth="1"/>
    <col min="3" max="3" width="18.42578125" style="25" customWidth="1"/>
    <col min="4" max="4" width="12.5703125" style="25" customWidth="1"/>
    <col min="5" max="16384" width="9.140625" style="25"/>
  </cols>
  <sheetData>
    <row r="1" spans="1:4" ht="4.5" customHeight="1">
      <c r="C1" s="26"/>
    </row>
    <row r="2" spans="1:4" ht="58.5" customHeight="1">
      <c r="A2" s="71" t="s">
        <v>82</v>
      </c>
      <c r="B2" s="71"/>
      <c r="C2" s="71"/>
    </row>
    <row r="3" spans="1:4" ht="7.5" customHeight="1">
      <c r="A3" s="53"/>
      <c r="B3" s="53"/>
      <c r="C3" s="53"/>
    </row>
    <row r="4" spans="1:4" ht="7.5" customHeight="1">
      <c r="A4" s="28"/>
      <c r="B4" s="28"/>
      <c r="C4" s="29"/>
    </row>
    <row r="5" spans="1:4" s="49" customFormat="1" ht="20.25" customHeight="1">
      <c r="A5" s="22" t="s">
        <v>2</v>
      </c>
      <c r="C5" s="50" t="s">
        <v>33</v>
      </c>
    </row>
    <row r="6" spans="1:4" ht="6.75" customHeight="1">
      <c r="A6" s="28"/>
      <c r="B6" s="28"/>
      <c r="C6" s="29"/>
    </row>
    <row r="7" spans="1:4" ht="17.25" customHeight="1">
      <c r="A7" s="72" t="s">
        <v>34</v>
      </c>
      <c r="B7" s="72" t="s">
        <v>4</v>
      </c>
      <c r="C7" s="75" t="s">
        <v>35</v>
      </c>
    </row>
    <row r="8" spans="1:4" ht="17.25" customHeight="1">
      <c r="A8" s="73"/>
      <c r="B8" s="73"/>
      <c r="C8" s="75"/>
    </row>
    <row r="9" spans="1:4" ht="17.25" customHeight="1">
      <c r="A9" s="74"/>
      <c r="B9" s="74"/>
      <c r="C9" s="75"/>
    </row>
    <row r="10" spans="1:4" ht="18.75" customHeight="1">
      <c r="A10" s="30">
        <v>1</v>
      </c>
      <c r="B10" s="30">
        <v>2</v>
      </c>
      <c r="C10" s="30">
        <v>3</v>
      </c>
    </row>
    <row r="11" spans="1:4" ht="18" customHeight="1">
      <c r="A11" s="40">
        <v>1</v>
      </c>
      <c r="B11" s="36" t="s">
        <v>74</v>
      </c>
      <c r="C11" s="54">
        <f>C12*C13</f>
        <v>0</v>
      </c>
    </row>
    <row r="12" spans="1:4" ht="18" customHeight="1">
      <c r="A12" s="31" t="s">
        <v>37</v>
      </c>
      <c r="B12" s="33" t="s">
        <v>75</v>
      </c>
      <c r="C12" s="55"/>
    </row>
    <row r="13" spans="1:4" ht="18" customHeight="1">
      <c r="A13" s="31" t="s">
        <v>39</v>
      </c>
      <c r="B13" s="33" t="s">
        <v>76</v>
      </c>
      <c r="C13" s="34"/>
    </row>
    <row r="14" spans="1:4" s="38" customFormat="1" ht="35.25" customHeight="1">
      <c r="A14" s="35" t="s">
        <v>41</v>
      </c>
      <c r="B14" s="36" t="s">
        <v>44</v>
      </c>
      <c r="C14" s="54">
        <f>SUM(C15:C16)</f>
        <v>36.950940000000003</v>
      </c>
    </row>
    <row r="15" spans="1:4" ht="18" customHeight="1">
      <c r="A15" s="31" t="s">
        <v>77</v>
      </c>
      <c r="B15" s="39" t="s">
        <v>45</v>
      </c>
      <c r="C15" s="56">
        <v>29.279679999999999</v>
      </c>
      <c r="D15" s="59"/>
    </row>
    <row r="16" spans="1:4" ht="18" customHeight="1">
      <c r="A16" s="31" t="s">
        <v>78</v>
      </c>
      <c r="B16" s="39" t="s">
        <v>46</v>
      </c>
      <c r="C16" s="56">
        <v>7.6712600000000011</v>
      </c>
    </row>
    <row r="17" spans="1:4" ht="31.5">
      <c r="A17" s="31" t="s">
        <v>43</v>
      </c>
      <c r="B17" s="42" t="s">
        <v>58</v>
      </c>
      <c r="C17" s="56">
        <f>C18-C11-C14</f>
        <v>105.51343</v>
      </c>
    </row>
    <row r="18" spans="1:4" s="38" customFormat="1" ht="20.25" customHeight="1">
      <c r="A18" s="40" t="s">
        <v>47</v>
      </c>
      <c r="B18" s="41" t="s">
        <v>60</v>
      </c>
      <c r="C18" s="54">
        <v>142.46437</v>
      </c>
      <c r="D18" s="43"/>
    </row>
    <row r="19" spans="1:4" s="47" customFormat="1" ht="12" customHeight="1">
      <c r="A19" s="44"/>
      <c r="B19" s="45"/>
      <c r="C19" s="46"/>
    </row>
    <row r="20" spans="1:4" ht="15.75" customHeight="1">
      <c r="A20" s="48"/>
      <c r="B20" s="48"/>
      <c r="C20" s="57"/>
    </row>
    <row r="21" spans="1:4">
      <c r="A21" s="25" t="s">
        <v>61</v>
      </c>
    </row>
    <row r="23" spans="1:4" ht="15.75" customHeight="1"/>
    <row r="24" spans="1:4" ht="15.75" customHeight="1"/>
    <row r="25" spans="1:4" ht="15.75" customHeight="1">
      <c r="B25" s="28"/>
    </row>
    <row r="26" spans="1:4" ht="15.75" customHeight="1">
      <c r="B26" s="28"/>
    </row>
    <row r="27" spans="1:4" ht="15.75" customHeight="1">
      <c r="B27" s="28"/>
    </row>
    <row r="28" spans="1:4" ht="15.75" customHeight="1">
      <c r="B28" s="28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показатели факт2010 ВС</vt:lpstr>
      <vt:lpstr>расходы факт2010 ВС</vt:lpstr>
      <vt:lpstr>показатели факт2010 ВО</vt:lpstr>
      <vt:lpstr>расходы факт2010 ВО</vt:lpstr>
      <vt:lpstr>показатели факт2010 НВС</vt:lpstr>
      <vt:lpstr>расходы факт2010 НВС</vt:lpstr>
      <vt:lpstr>'показатели факт2010 ВО'!Область_печати</vt:lpstr>
      <vt:lpstr>'показатели факт2010 ВС'!Область_печати</vt:lpstr>
      <vt:lpstr>'показатели факт2010 НВС'!Область_печати</vt:lpstr>
      <vt:lpstr>'расходы факт2010 ВО'!Область_печати</vt:lpstr>
      <vt:lpstr>'расходы факт2010 ВС'!Область_печати</vt:lpstr>
      <vt:lpstr>'расходы факт2010 НВС'!Область_печати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Солодовник</dc:creator>
  <cp:lastModifiedBy>Сидорова</cp:lastModifiedBy>
  <dcterms:created xsi:type="dcterms:W3CDTF">2010-11-09T05:38:33Z</dcterms:created>
  <dcterms:modified xsi:type="dcterms:W3CDTF">2011-11-03T05:40:44Z</dcterms:modified>
</cp:coreProperties>
</file>